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olotravelbydesign-my.sharepoint.com/personal/katrina_solotravelbydesign_com/Documents/Digital Products/Free Retirement Test Drive PW STBD/"/>
    </mc:Choice>
  </mc:AlternateContent>
  <xr:revisionPtr revIDLastSave="33" documentId="8_{31592F5A-8ABD-4B7E-810D-A0B1A82EC707}" xr6:coauthVersionLast="47" xr6:coauthVersionMax="47" xr10:uidLastSave="{5185A9A3-A041-4DCE-BCC2-D9E12DE65AB3}"/>
  <bookViews>
    <workbookView xWindow="-108" yWindow="-108" windowWidth="23256" windowHeight="13896" xr2:uid="{00000000-000D-0000-FFFF-FFFF00000000}"/>
  </bookViews>
  <sheets>
    <sheet name="Start Here" sheetId="1" r:id="rId1"/>
    <sheet name="Quick Start" sheetId="2" r:id="rId2"/>
    <sheet name="Sample Budget" sheetId="3" r:id="rId3"/>
    <sheet name="Your Baseline" sheetId="4" r:id="rId4"/>
    <sheet name="Spending Log" sheetId="5" r:id="rId5"/>
    <sheet name="Reality Check" sheetId="6" r:id="rId6"/>
    <sheet name="Next Step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B5" i="6" s="1"/>
  <c r="C36" i="4"/>
  <c r="B8" i="6" s="1"/>
  <c r="I10" i="5"/>
  <c r="I8" i="5"/>
  <c r="B10" i="6"/>
  <c r="I9" i="5"/>
  <c r="I7" i="5"/>
  <c r="I6" i="5"/>
  <c r="I5" i="5"/>
  <c r="C34" i="4"/>
  <c r="B6" i="6" s="1"/>
  <c r="B9" i="6" s="1"/>
  <c r="C29" i="3"/>
  <c r="C28" i="3"/>
  <c r="C30" i="3" s="1"/>
  <c r="C35" i="4" l="1"/>
  <c r="B7" i="6" s="1"/>
</calcChain>
</file>

<file path=xl/sharedStrings.xml><?xml version="1.0" encoding="utf-8"?>
<sst xmlns="http://schemas.openxmlformats.org/spreadsheetml/2006/main" count="314" uniqueCount="169">
  <si>
    <t>Retirement Test-Drive Workbook</t>
  </si>
  <si>
    <t>A free planning workbook to see what your real life costs now before you redesign it for retirement, slow travel, or a more flexible next chapter.</t>
  </si>
  <si>
    <t>What this workbook helps you do</t>
  </si>
  <si>
    <t>This workbook is not a full financial plan. It is a visibility tool. It helps you observe your current spending, routines, and friction points before making big retirement or travel decisions.</t>
  </si>
  <si>
    <t>Why the baseline matters</t>
  </si>
  <si>
    <t>Many retirement conversations jump straight to future averages. This starts with the life you actually live: housing, transportation, debt, pet care, travel savings, health costs, subscriptions, and the ordinary expenses that shape your choices.</t>
  </si>
  <si>
    <t>How to use it</t>
  </si>
  <si>
    <t>Complete the Quick Start first, review the Sample Budget, then fill in Your Baseline. Use the Spending Log for a few weeks if your numbers are fuzzy. Finish with Reality Check and Next Steps.</t>
  </si>
  <si>
    <t>What good looks like</t>
  </si>
  <si>
    <t>The goal is not perfection. The goal is a clear enough picture to know what is required, what is flexible, and what may need a test before you make a permanent decision.</t>
  </si>
  <si>
    <t>Important note</t>
  </si>
  <si>
    <t>This workbook is for education and personal planning. It is not financial, tax, legal, or investment advice. Use it alongside professional advice when decisions are significant.</t>
  </si>
  <si>
    <t>Quick Start</t>
  </si>
  <si>
    <t>Use this page as the reader-friendly path through the workbook.</t>
  </si>
  <si>
    <t>Step</t>
  </si>
  <si>
    <t>What to do</t>
  </si>
  <si>
    <t>Why it matters</t>
  </si>
  <si>
    <t>Done?</t>
  </si>
  <si>
    <t>1</t>
  </si>
  <si>
    <t>Read Start Here.</t>
  </si>
  <si>
    <t>Set the right expectation: observe first, optimize later.</t>
  </si>
  <si>
    <t>2</t>
  </si>
  <si>
    <t>Review Sample Budget.</t>
  </si>
  <si>
    <t>See how categories roll up before entering your own numbers.</t>
  </si>
  <si>
    <t>3</t>
  </si>
  <si>
    <t>Fill in Your Baseline.</t>
  </si>
  <si>
    <t>Capture current monthly income, expenses, savings, and debt obligations.</t>
  </si>
  <si>
    <t>4</t>
  </si>
  <si>
    <t>Use Spending Log for 2–4 weeks if needed.</t>
  </si>
  <si>
    <t>Improve fuzzy numbers like restaurants, groceries, pet costs, and miscellaneous spending.</t>
  </si>
  <si>
    <t>5</t>
  </si>
  <si>
    <t>Review Reality Check.</t>
  </si>
  <si>
    <t>See surplus/shortfall, savings set-aside, fixed cost pressure, and flexible spending.</t>
  </si>
  <si>
    <t>6</t>
  </si>
  <si>
    <t>Complete Next Steps.</t>
  </si>
  <si>
    <t>Turn observations into 1–3 small tests instead of making a huge leap.</t>
  </si>
  <si>
    <t>Current Life Baseline Budget — Sample</t>
  </si>
  <si>
    <t>Illustrative only. The purpose is to show the structure, not to suggest the right numbers.</t>
  </si>
  <si>
    <t>Section</t>
  </si>
  <si>
    <t>Category / Item</t>
  </si>
  <si>
    <t>Monthly Amount</t>
  </si>
  <si>
    <t>Keep / Reduce / Replace</t>
  </si>
  <si>
    <t>Notes</t>
  </si>
  <si>
    <t>Income</t>
  </si>
  <si>
    <t>Income as deposited</t>
  </si>
  <si>
    <t>Keep</t>
  </si>
  <si>
    <t>Use take-home income, not gross salary.</t>
  </si>
  <si>
    <t>Fixed Costs</t>
  </si>
  <si>
    <t>Mortgage or Rent</t>
  </si>
  <si>
    <t>Review</t>
  </si>
  <si>
    <t>Housing is often the largest transition lever.</t>
  </si>
  <si>
    <t>HOA</t>
  </si>
  <si>
    <t>Car Payment</t>
  </si>
  <si>
    <t>Auto Insurance</t>
  </si>
  <si>
    <t>Mobile Phone</t>
  </si>
  <si>
    <t>Utilities</t>
  </si>
  <si>
    <t>Internet</t>
  </si>
  <si>
    <t>Important for remote work or business.</t>
  </si>
  <si>
    <t>Water and Sewer</t>
  </si>
  <si>
    <t>Natural Gas</t>
  </si>
  <si>
    <t>Seasonal average.</t>
  </si>
  <si>
    <t>Electricity</t>
  </si>
  <si>
    <t>Debt &amp; Obligations</t>
  </si>
  <si>
    <t>Streaming Services</t>
  </si>
  <si>
    <t>Reduce</t>
  </si>
  <si>
    <t>Credit Card 1</t>
  </si>
  <si>
    <t>Credit Card 2</t>
  </si>
  <si>
    <t>Loan 1</t>
  </si>
  <si>
    <t>Loan 2</t>
  </si>
  <si>
    <t>Variable Spending</t>
  </si>
  <si>
    <t>Groceries</t>
  </si>
  <si>
    <t>Restaurants and Delivery</t>
  </si>
  <si>
    <t>Entertainment</t>
  </si>
  <si>
    <t>Pet Expenses</t>
  </si>
  <si>
    <t>Include food, medication, vet, daycare, boarding.</t>
  </si>
  <si>
    <t>Miscellaneous</t>
  </si>
  <si>
    <t>This is where reality often hides.</t>
  </si>
  <si>
    <t>Travel &amp; Savings</t>
  </si>
  <si>
    <t>Travel Sinking Fund</t>
  </si>
  <si>
    <t>Treat future travel as a planned expense.</t>
  </si>
  <si>
    <t>Total Income</t>
  </si>
  <si>
    <t>Total Expenses + Savings</t>
  </si>
  <si>
    <t>Monthly Surplus / Shortfall</t>
  </si>
  <si>
    <t>Your Current Life Baseline</t>
  </si>
  <si>
    <t>Required in Retirement?</t>
  </si>
  <si>
    <t>Yes</t>
  </si>
  <si>
    <t>Use monthly take-home income.</t>
  </si>
  <si>
    <t>Rent/Mortgage</t>
  </si>
  <si>
    <t>Maybe</t>
  </si>
  <si>
    <t>HOA / Condo Fees</t>
  </si>
  <si>
    <t>Property Taxes / Renters Insurance</t>
  </si>
  <si>
    <t>Health Insurance / Medical</t>
  </si>
  <si>
    <t xml:space="preserve">Sometimes insurance is included in pre-tax. Be aware. </t>
  </si>
  <si>
    <t>Important if working remotely or building a business.</t>
  </si>
  <si>
    <t>Gas / Heating</t>
  </si>
  <si>
    <t>Water / Sewer / Trash</t>
  </si>
  <si>
    <t>Credit Card Payment 1</t>
  </si>
  <si>
    <t>No</t>
  </si>
  <si>
    <t>Credit Card Payment 2</t>
  </si>
  <si>
    <t>Loan Payment 1</t>
  </si>
  <si>
    <t>Subscriptions / Streaming</t>
  </si>
  <si>
    <t>Restaurants / Delivery</t>
  </si>
  <si>
    <t>Gas / Transportation</t>
  </si>
  <si>
    <t>Pet Care</t>
  </si>
  <si>
    <t>Include food, vet, medication, boarding, daycare.</t>
  </si>
  <si>
    <t>Household / Personal Care</t>
  </si>
  <si>
    <t>Use Spending Log if this feels too vague.</t>
  </si>
  <si>
    <t>Emergency Savings</t>
  </si>
  <si>
    <t>Retirement / Investment Contributions</t>
  </si>
  <si>
    <t>Savings + Travel Set-Aside</t>
  </si>
  <si>
    <t>Spending Observation Log</t>
  </si>
  <si>
    <t>Use this only if some monthly numbers are unclear. Two to four weeks is enough to spot patterns.</t>
  </si>
  <si>
    <t>Date</t>
  </si>
  <si>
    <t>Item / Merchant</t>
  </si>
  <si>
    <t>Need / Want / Joy</t>
  </si>
  <si>
    <t>Amount</t>
  </si>
  <si>
    <t>Logged Amount</t>
  </si>
  <si>
    <t>Other</t>
  </si>
  <si>
    <t>Reality Check</t>
  </si>
  <si>
    <t>This page pulls from Your Baseline and turns your entries into a simple planning snapshot.</t>
  </si>
  <si>
    <t>Metric</t>
  </si>
  <si>
    <t>Result</t>
  </si>
  <si>
    <t>What it tells you</t>
  </si>
  <si>
    <t>Monthly Income</t>
  </si>
  <si>
    <t>Take-home income entered on Your Baseline.</t>
  </si>
  <si>
    <t>Monthly Expenses + Savings</t>
  </si>
  <si>
    <t>Current monthly outflow including savings/travel set-asides.</t>
  </si>
  <si>
    <t>Positive gives flexibility. Negative shows pressure.</t>
  </si>
  <si>
    <t>What you are already reserving for future flexibility.</t>
  </si>
  <si>
    <t>Fixed Cost Pressure</t>
  </si>
  <si>
    <t>Fixed costs divided by total expenses + savings.</t>
  </si>
  <si>
    <t>Flexible spending to observe before cutting.</t>
  </si>
  <si>
    <t>Signal</t>
  </si>
  <si>
    <t>What it may mean</t>
  </si>
  <si>
    <t>Next small test</t>
  </si>
  <si>
    <t>Surplus is positive</t>
  </si>
  <si>
    <t>You may have room to build cash reserves, fund travel, or reduce debt before retirement.</t>
  </si>
  <si>
    <t>Choose one priority for the next 30 days.</t>
  </si>
  <si>
    <t>Surplus is negative</t>
  </si>
  <si>
    <t>Your current lifestyle needs adjustment before adding a retirement-travel layer.</t>
  </si>
  <si>
    <t>Identify one fixed cost and one flexible category to review.</t>
  </si>
  <si>
    <t>Fixed costs feel high</t>
  </si>
  <si>
    <t>Housing, car, insurance, or debt may be limiting future flexibility.</t>
  </si>
  <si>
    <t>Model one lower-cost version of your life before making a permanent move.</t>
  </si>
  <si>
    <t>Miscellaneous is vague</t>
  </si>
  <si>
    <t>This is often where the real story is hiding.</t>
  </si>
  <si>
    <t>Use the Spending Log for two weeks.</t>
  </si>
  <si>
    <t>Next Steps: Turn Observation Into a Small Test</t>
  </si>
  <si>
    <t>Use this page to avoid all-or-nothing decisions. Pick a few small tests that reduce uncertainty.</t>
  </si>
  <si>
    <t>Prompt</t>
  </si>
  <si>
    <t>Your notes</t>
  </si>
  <si>
    <t>What surprised me about my current numbers?</t>
  </si>
  <si>
    <t>Which expenses are true non-negotiables?</t>
  </si>
  <si>
    <t>Which expenses are flexible, seasonal, or habit-based?</t>
  </si>
  <si>
    <t>What would become easier if one debt or fixed cost disappeared?</t>
  </si>
  <si>
    <t>What travel or retirement idea needs a small test before I trust it?</t>
  </si>
  <si>
    <t>What is one 30-day experiment I can run now?</t>
  </si>
  <si>
    <t>What do I need to learn before making a bigger decision?</t>
  </si>
  <si>
    <t>30-Day Test</t>
  </si>
  <si>
    <t>Start Date</t>
  </si>
  <si>
    <t>What I will measure</t>
  </si>
  <si>
    <t>Result / Decision</t>
  </si>
  <si>
    <t>XYZ Company</t>
  </si>
  <si>
    <t>Want</t>
  </si>
  <si>
    <t>Example</t>
  </si>
  <si>
    <t>Enter your current monthly numbers. Choose keep, reduce, or replace. Answer this question: Will this expense still be required in retirement? Estimate where you need to. You can refine later.</t>
  </si>
  <si>
    <r>
      <t xml:space="preserve">Use this workbook as a starting point. You can return to it whenever your income, expenses, travel plans, or retirement timeline changes.          </t>
    </r>
    <r>
      <rPr>
        <b/>
        <i/>
        <sz val="10"/>
        <color rgb="FF014457"/>
        <rFont val="Aptos"/>
        <family val="2"/>
      </rPr>
      <t>Some sheets include light protection</t>
    </r>
    <r>
      <rPr>
        <i/>
        <sz val="10"/>
        <color rgb="FF014457"/>
        <rFont val="Aptos"/>
        <family val="2"/>
      </rPr>
      <t xml:space="preserve"> to prevent accidental changes to formulas or instructions. Input areas remain editable. If you want to customize the workbook further, you may unprotect sheets using password: STBD.</t>
    </r>
  </si>
  <si>
    <t>This workbook is for educational and planning purposes only. It is not financial, legal, tax, medical, investment, or retirement advice.</t>
  </si>
  <si>
    <t>SoloTravelbyDesign.com | Retirement travel planning for real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</si>
</sst>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\$#,##0"/>
    <numFmt numFmtId="165" formatCode="yyyy\-mm\-dd"/>
    <numFmt numFmtId="166" formatCode="\$#,##0;[Red]\(\$#,##0\);\-"/>
    <numFmt numFmtId="167" formatCode="\$#,##0.00;[Red]\(\$#,##0.00\);\-"/>
  </numFmts>
  <fonts count="15">
    <font>
      <sz val="11"/>
      <name val="Carlito"/>
    </font>
    <font>
      <sz val="10"/>
      <color rgb="FF1F2937"/>
      <name val="Carlito"/>
    </font>
    <font>
      <sz val="11"/>
      <name val="Carlito"/>
    </font>
    <font>
      <b/>
      <sz val="10"/>
      <color rgb="FF1F2933"/>
      <name val="Aptos"/>
      <family val="2"/>
    </font>
    <font>
      <sz val="10"/>
      <color rgb="FF1F2933"/>
      <name val="Aptos"/>
      <family val="2"/>
    </font>
    <font>
      <b/>
      <sz val="16"/>
      <color rgb="FFFFFFFF"/>
      <name val="Aptos Display"/>
      <family val="2"/>
    </font>
    <font>
      <i/>
      <sz val="10"/>
      <color rgb="FF014457"/>
      <name val="Aptos"/>
      <family val="2"/>
    </font>
    <font>
      <b/>
      <sz val="10"/>
      <color rgb="FFFFFFFF"/>
      <name val="Aptos"/>
      <family val="2"/>
    </font>
    <font>
      <i/>
      <sz val="8"/>
      <color rgb="FF2F7F7A"/>
      <name val="Aptos"/>
      <family val="2"/>
    </font>
    <font>
      <b/>
      <sz val="10"/>
      <color rgb="FF014457"/>
      <name val="Aptos"/>
      <family val="2"/>
    </font>
    <font>
      <sz val="12"/>
      <color rgb="FF014457"/>
      <name val="Aptos"/>
      <family val="2"/>
    </font>
    <font>
      <sz val="10"/>
      <color rgb="FF014457"/>
      <name val="Aptos"/>
      <family val="2"/>
    </font>
    <font>
      <sz val="10"/>
      <color rgb="FF1F2933"/>
      <name val="Carlito"/>
    </font>
    <font>
      <sz val="10"/>
      <color rgb="FF014457"/>
      <name val="Carlito"/>
    </font>
    <font>
      <b/>
      <i/>
      <sz val="10"/>
      <color rgb="FF014457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8F3EA"/>
      </patternFill>
    </fill>
    <fill>
      <patternFill patternType="solid">
        <fgColor rgb="FF014457"/>
      </patternFill>
    </fill>
    <fill>
      <patternFill patternType="solid">
        <fgColor rgb="FFD8EFEA"/>
      </patternFill>
    </fill>
    <fill>
      <patternFill patternType="solid">
        <fgColor rgb="FFFFFFFF"/>
      </patternFill>
    </fill>
    <fill>
      <patternFill patternType="solid">
        <fgColor rgb="FF2F7F7A"/>
      </patternFill>
    </fill>
    <fill>
      <patternFill patternType="solid">
        <fgColor rgb="FFEAD8B3"/>
      </patternFill>
    </fill>
    <fill>
      <patternFill patternType="solid">
        <fgColor rgb="FFFDFBF7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7" fillId="6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8" fillId="9" borderId="0" xfId="0" applyFont="1" applyFill="1" applyAlignment="1">
      <alignment vertical="center"/>
    </xf>
    <xf numFmtId="0" fontId="8" fillId="9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7" borderId="11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 applyProtection="1">
      <alignment vertical="center" wrapText="1"/>
      <protection locked="0"/>
    </xf>
    <xf numFmtId="14" fontId="0" fillId="0" borderId="0" xfId="0" applyNumberFormat="1"/>
    <xf numFmtId="0" fontId="5" fillId="3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top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9" fillId="7" borderId="12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0" fillId="0" borderId="0" xfId="0" applyBorder="1"/>
    <xf numFmtId="0" fontId="5" fillId="3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left" vertical="top" wrapText="1"/>
    </xf>
    <xf numFmtId="0" fontId="4" fillId="5" borderId="0" xfId="0" applyFont="1" applyFill="1" applyAlignment="1" applyProtection="1">
      <alignment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0" fillId="0" borderId="0" xfId="0" applyFill="1"/>
    <xf numFmtId="0" fontId="4" fillId="0" borderId="4" xfId="0" applyFont="1" applyFill="1" applyBorder="1" applyAlignment="1">
      <alignment vertical="top" wrapText="1"/>
    </xf>
    <xf numFmtId="166" fontId="11" fillId="0" borderId="0" xfId="0" applyNumberFormat="1" applyFont="1" applyBorder="1" applyAlignment="1">
      <alignment horizontal="right" vertical="top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4" fillId="5" borderId="11" xfId="0" applyFont="1" applyFill="1" applyBorder="1" applyAlignment="1" applyProtection="1">
      <alignment horizontal="center" vertical="top" wrapText="1"/>
    </xf>
    <xf numFmtId="0" fontId="4" fillId="5" borderId="11" xfId="0" applyFont="1" applyFill="1" applyBorder="1" applyAlignment="1" applyProtection="1">
      <alignment vertical="top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left"/>
    </xf>
    <xf numFmtId="0" fontId="10" fillId="4" borderId="1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11" fillId="5" borderId="11" xfId="0" applyNumberFormat="1" applyFont="1" applyFill="1" applyBorder="1" applyAlignment="1" applyProtection="1">
      <alignment horizontal="right" vertical="top" wrapText="1"/>
    </xf>
    <xf numFmtId="0" fontId="4" fillId="8" borderId="11" xfId="0" applyFont="1" applyFill="1" applyBorder="1" applyAlignment="1" applyProtection="1">
      <alignment horizontal="center" vertical="top" wrapText="1"/>
    </xf>
    <xf numFmtId="166" fontId="11" fillId="5" borderId="0" xfId="0" applyNumberFormat="1" applyFont="1" applyFill="1" applyAlignment="1" applyProtection="1">
      <alignment horizontal="right" vertical="top" wrapText="1"/>
    </xf>
    <xf numFmtId="166" fontId="9" fillId="7" borderId="0" xfId="0" applyNumberFormat="1" applyFont="1" applyFill="1" applyAlignment="1" applyProtection="1">
      <alignment horizontal="right" vertical="center" wrapText="1"/>
    </xf>
    <xf numFmtId="0" fontId="8" fillId="9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vertical="top" wrapText="1"/>
    </xf>
    <xf numFmtId="0" fontId="4" fillId="5" borderId="5" xfId="0" applyFont="1" applyFill="1" applyBorder="1" applyAlignment="1" applyProtection="1">
      <alignment vertical="top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vertical="center" wrapText="1"/>
    </xf>
    <xf numFmtId="166" fontId="9" fillId="7" borderId="0" xfId="0" applyNumberFormat="1" applyFont="1" applyFill="1" applyBorder="1" applyAlignment="1" applyProtection="1">
      <alignment horizontal="right" vertical="center" wrapText="1"/>
    </xf>
    <xf numFmtId="166" fontId="1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 applyProtection="1">
      <alignment vertical="top" wrapText="1"/>
    </xf>
    <xf numFmtId="0" fontId="6" fillId="4" borderId="0" xfId="0" applyFont="1" applyFill="1" applyAlignment="1" applyProtection="1">
      <alignment vertical="top" wrapText="1"/>
    </xf>
    <xf numFmtId="14" fontId="4" fillId="5" borderId="0" xfId="0" applyNumberFormat="1" applyFont="1" applyFill="1" applyAlignment="1" applyProtection="1">
      <alignment vertical="top" wrapText="1"/>
    </xf>
    <xf numFmtId="14" fontId="7" fillId="6" borderId="0" xfId="0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top" wrapText="1"/>
    </xf>
    <xf numFmtId="14" fontId="4" fillId="5" borderId="11" xfId="0" applyNumberFormat="1" applyFont="1" applyFill="1" applyBorder="1" applyAlignment="1" applyProtection="1">
      <alignment vertical="top" wrapText="1"/>
      <protection locked="0"/>
    </xf>
    <xf numFmtId="167" fontId="11" fillId="4" borderId="11" xfId="0" applyNumberFormat="1" applyFont="1" applyFill="1" applyBorder="1" applyAlignment="1" applyProtection="1">
      <alignment horizontal="right" vertical="top" wrapText="1"/>
      <protection locked="0"/>
    </xf>
    <xf numFmtId="14" fontId="12" fillId="5" borderId="11" xfId="0" applyNumberFormat="1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vertical="top" wrapText="1"/>
      <protection locked="0"/>
    </xf>
    <xf numFmtId="167" fontId="13" fillId="4" borderId="1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0" fontId="7" fillId="6" borderId="11" xfId="0" applyFont="1" applyFill="1" applyBorder="1" applyAlignment="1" applyProtection="1">
      <alignment horizontal="center" vertical="center" wrapText="1"/>
    </xf>
    <xf numFmtId="167" fontId="9" fillId="7" borderId="11" xfId="0" applyNumberFormat="1" applyFont="1" applyFill="1" applyBorder="1" applyAlignment="1" applyProtection="1">
      <alignment horizontal="right" vertical="top" wrapText="1"/>
    </xf>
    <xf numFmtId="0" fontId="3" fillId="5" borderId="11" xfId="0" applyFont="1" applyFill="1" applyBorder="1" applyAlignment="1" applyProtection="1">
      <alignment vertical="top" wrapText="1"/>
    </xf>
    <xf numFmtId="166" fontId="9" fillId="4" borderId="11" xfId="0" applyNumberFormat="1" applyFont="1" applyFill="1" applyBorder="1" applyAlignment="1" applyProtection="1">
      <alignment horizontal="right" vertical="top" wrapText="1"/>
    </xf>
    <xf numFmtId="9" fontId="9" fillId="4" borderId="11" xfId="0" applyNumberFormat="1" applyFont="1" applyFill="1" applyBorder="1" applyAlignment="1" applyProtection="1">
      <alignment horizontal="right" vertical="top" wrapText="1"/>
    </xf>
    <xf numFmtId="0" fontId="9" fillId="4" borderId="11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horizontal="left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8" fillId="9" borderId="10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165" fontId="1" fillId="0" borderId="11" xfId="0" applyNumberFormat="1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</cellXfs>
  <cellStyles count="2">
    <cellStyle name="Currency" xfId="1" xr:uid="{00000000-0005-0000-0000-000000000000}"/>
    <cellStyle name="Normal" xfId="0" builtinId="0"/>
  </cellStyles>
  <dxfs count="4">
    <dxf>
      <font>
        <b/>
        <color rgb="FF014457"/>
      </font>
      <fill>
        <patternFill>
          <bgColor rgb="FFD8EFEA"/>
        </patternFill>
      </fill>
    </dxf>
    <dxf>
      <font>
        <b/>
        <color rgb="FF8A1F1F"/>
      </font>
      <fill>
        <patternFill>
          <bgColor rgb="FFF6D6D6"/>
        </patternFill>
      </fill>
    </dxf>
    <dxf>
      <font>
        <b/>
        <color rgb="FF014457"/>
      </font>
      <fill>
        <patternFill>
          <bgColor rgb="FFD8EFEA"/>
        </patternFill>
      </fill>
    </dxf>
    <dxf>
      <font>
        <b/>
        <color rgb="FF8A1F1F"/>
      </font>
      <fill>
        <patternFill>
          <bgColor rgb="FFF6D6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workbookViewId="0">
      <selection activeCell="C9" sqref="C9"/>
    </sheetView>
  </sheetViews>
  <sheetFormatPr defaultRowHeight="13.8"/>
  <cols>
    <col min="1" max="1" width="26.796875" customWidth="1"/>
    <col min="2" max="2" width="78" customWidth="1"/>
    <col min="3" max="3" width="16" customWidth="1"/>
    <col min="4" max="8" width="18" customWidth="1"/>
  </cols>
  <sheetData>
    <row r="1" spans="1:8" ht="28.05" customHeight="1">
      <c r="A1" s="18" t="s">
        <v>0</v>
      </c>
      <c r="B1" s="18"/>
      <c r="C1" s="12"/>
      <c r="D1" s="12"/>
      <c r="E1" s="12"/>
      <c r="F1" s="12"/>
      <c r="G1" s="12"/>
      <c r="H1" s="12"/>
    </row>
    <row r="2" spans="1:8" ht="34.049999999999997" customHeight="1">
      <c r="A2" s="21" t="s">
        <v>1</v>
      </c>
      <c r="B2" s="21"/>
      <c r="C2" s="11"/>
      <c r="D2" s="11"/>
      <c r="E2" s="11"/>
      <c r="F2" s="11"/>
      <c r="G2" s="11"/>
      <c r="H2" s="11"/>
    </row>
    <row r="3" spans="1:8" ht="7.95" customHeight="1">
      <c r="A3" s="4"/>
      <c r="B3" s="4"/>
    </row>
    <row r="4" spans="1:8" ht="42" customHeight="1">
      <c r="A4" s="14" t="s">
        <v>2</v>
      </c>
      <c r="B4" s="15" t="s">
        <v>3</v>
      </c>
    </row>
    <row r="5" spans="1:8" ht="42" customHeight="1">
      <c r="A5" s="14" t="s">
        <v>4</v>
      </c>
      <c r="B5" s="15" t="s">
        <v>5</v>
      </c>
    </row>
    <row r="6" spans="1:8" ht="42" customHeight="1">
      <c r="A6" s="14" t="s">
        <v>6</v>
      </c>
      <c r="B6" s="15" t="s">
        <v>7</v>
      </c>
    </row>
    <row r="7" spans="1:8" ht="42" customHeight="1">
      <c r="A7" s="14" t="s">
        <v>8</v>
      </c>
      <c r="B7" s="15" t="s">
        <v>9</v>
      </c>
    </row>
    <row r="8" spans="1:8" ht="42" customHeight="1">
      <c r="A8" s="22" t="s">
        <v>10</v>
      </c>
      <c r="B8" s="23" t="s">
        <v>11</v>
      </c>
    </row>
    <row r="9" spans="1:8" s="24" customFormat="1" ht="57.6" customHeight="1">
      <c r="A9" s="20" t="s">
        <v>166</v>
      </c>
      <c r="B9" s="20"/>
    </row>
    <row r="10" spans="1:8" ht="0.6" customHeight="1">
      <c r="A10" s="20"/>
      <c r="B10" s="20"/>
      <c r="C10" s="11"/>
      <c r="D10" s="11"/>
      <c r="E10" s="11"/>
      <c r="F10" s="11"/>
      <c r="G10" s="11"/>
      <c r="H10" s="11"/>
    </row>
    <row r="11" spans="1:8" ht="18" customHeight="1">
      <c r="A11" s="20" t="s">
        <v>167</v>
      </c>
      <c r="B11" s="20"/>
    </row>
    <row r="12" spans="1:8">
      <c r="A12" s="20"/>
      <c r="B12" s="20"/>
    </row>
    <row r="14" spans="1:8">
      <c r="A14" s="41" t="s">
        <v>168</v>
      </c>
      <c r="B14" s="41"/>
    </row>
    <row r="15" spans="1:8">
      <c r="A15" s="8"/>
    </row>
  </sheetData>
  <sheetProtection algorithmName="SHA-512" hashValue="C5hQobWkKcqjCdh90EMDs66lw/L4aqrFfTFibOR5qEv1cknRr+F/59jYOA8cwyldAtApn4qNUAPgLzDttNsZYg==" saltValue="77WIV6yhJ9Znz7KqtZZsMg==" spinCount="100000" sheet="1" objects="1" scenarios="1"/>
  <mergeCells count="5">
    <mergeCell ref="A1:B1"/>
    <mergeCell ref="A9:B10"/>
    <mergeCell ref="A2:B2"/>
    <mergeCell ref="A11:B12"/>
    <mergeCell ref="A14:B1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showGridLines="0" workbookViewId="0">
      <selection activeCell="F9" sqref="F9"/>
    </sheetView>
  </sheetViews>
  <sheetFormatPr defaultRowHeight="13.8"/>
  <cols>
    <col min="1" max="1" width="10" customWidth="1"/>
    <col min="2" max="2" width="32" customWidth="1"/>
    <col min="3" max="3" width="58" customWidth="1"/>
    <col min="4" max="4" width="12" customWidth="1"/>
    <col min="5" max="8" width="18" customWidth="1"/>
  </cols>
  <sheetData>
    <row r="1" spans="1:4" ht="28.05" customHeight="1">
      <c r="A1" s="25" t="s">
        <v>12</v>
      </c>
      <c r="B1" s="25"/>
      <c r="C1" s="25"/>
      <c r="D1" s="25"/>
    </row>
    <row r="2" spans="1:4" ht="34.049999999999997" customHeight="1">
      <c r="A2" s="26" t="s">
        <v>13</v>
      </c>
      <c r="B2" s="26"/>
      <c r="C2" s="26"/>
      <c r="D2" s="26"/>
    </row>
    <row r="3" spans="1:4" ht="7.95" customHeight="1">
      <c r="A3" s="27"/>
      <c r="B3" s="27"/>
      <c r="C3" s="27"/>
      <c r="D3" s="27"/>
    </row>
    <row r="4" spans="1:4" ht="22.05" customHeight="1">
      <c r="A4" s="28" t="s">
        <v>14</v>
      </c>
      <c r="B4" s="28" t="s">
        <v>15</v>
      </c>
      <c r="C4" s="28" t="s">
        <v>16</v>
      </c>
      <c r="D4" s="28" t="s">
        <v>17</v>
      </c>
    </row>
    <row r="5" spans="1:4" ht="24" customHeight="1">
      <c r="A5" s="45" t="s">
        <v>18</v>
      </c>
      <c r="B5" s="46" t="s">
        <v>19</v>
      </c>
      <c r="C5" s="46" t="s">
        <v>20</v>
      </c>
      <c r="D5" s="50" t="b">
        <v>0</v>
      </c>
    </row>
    <row r="6" spans="1:4" ht="24" customHeight="1">
      <c r="A6" s="45" t="s">
        <v>21</v>
      </c>
      <c r="B6" s="46" t="s">
        <v>22</v>
      </c>
      <c r="C6" s="46" t="s">
        <v>23</v>
      </c>
      <c r="D6" s="50" t="b">
        <v>0</v>
      </c>
    </row>
    <row r="7" spans="1:4" ht="24" customHeight="1">
      <c r="A7" s="45" t="s">
        <v>24</v>
      </c>
      <c r="B7" s="46" t="s">
        <v>25</v>
      </c>
      <c r="C7" s="46" t="s">
        <v>26</v>
      </c>
      <c r="D7" s="50" t="b">
        <v>0</v>
      </c>
    </row>
    <row r="8" spans="1:4" ht="37.200000000000003" customHeight="1">
      <c r="A8" s="45" t="s">
        <v>27</v>
      </c>
      <c r="B8" s="46" t="s">
        <v>28</v>
      </c>
      <c r="C8" s="46" t="s">
        <v>29</v>
      </c>
      <c r="D8" s="50" t="b">
        <v>0</v>
      </c>
    </row>
    <row r="9" spans="1:4" ht="36" customHeight="1">
      <c r="A9" s="45" t="s">
        <v>30</v>
      </c>
      <c r="B9" s="46" t="s">
        <v>31</v>
      </c>
      <c r="C9" s="46" t="s">
        <v>32</v>
      </c>
      <c r="D9" s="50" t="b">
        <v>0</v>
      </c>
    </row>
    <row r="10" spans="1:4" ht="24" customHeight="1">
      <c r="A10" s="45" t="s">
        <v>33</v>
      </c>
      <c r="B10" s="46" t="s">
        <v>34</v>
      </c>
      <c r="C10" s="46" t="s">
        <v>35</v>
      </c>
      <c r="D10" s="50" t="b">
        <v>0</v>
      </c>
    </row>
    <row r="11" spans="1:4" ht="24" customHeight="1">
      <c r="A11" s="47"/>
      <c r="B11" s="48"/>
      <c r="C11" s="48"/>
      <c r="D11" s="8"/>
    </row>
    <row r="12" spans="1:4" ht="18" customHeight="1">
      <c r="A12" s="49" t="s">
        <v>168</v>
      </c>
      <c r="B12" s="49"/>
      <c r="C12" s="49"/>
    </row>
  </sheetData>
  <sheetProtection algorithmName="SHA-512" hashValue="rgPf/4WJgzYcPo2SZLnQAxICZi1YFp4bGFnAvpvyWUoghiAbQfQ5mRTiYvb8yfaWBiemTBG4vk73nwrBrpaLbw==" saltValue="DI3Zlh1BQzwmXLrSfqzUcg==" spinCount="100000" sheet="1" objects="1" scenarios="1"/>
  <mergeCells count="3">
    <mergeCell ref="A1:D1"/>
    <mergeCell ref="A2:D2"/>
    <mergeCell ref="A12:C12"/>
  </mergeCells>
  <pageMargins left="0.7" right="0.7" top="0.75" bottom="0.75" header="0.3" footer="0.3"/>
  <pageSetup orientation="landscape" r:id="rId1"/>
  <ignoredErrors>
    <ignoredError sqref="A5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showGridLines="0" workbookViewId="0">
      <selection activeCell="E15" sqref="E15"/>
    </sheetView>
  </sheetViews>
  <sheetFormatPr defaultRowHeight="13.8"/>
  <cols>
    <col min="1" max="1" width="18.09765625" customWidth="1"/>
    <col min="2" max="2" width="22.296875" customWidth="1"/>
    <col min="3" max="3" width="11.69921875" customWidth="1"/>
    <col min="4" max="4" width="15.59765625" style="2" customWidth="1"/>
    <col min="5" max="5" width="44.796875" customWidth="1"/>
    <col min="6" max="8" width="18" customWidth="1"/>
  </cols>
  <sheetData>
    <row r="1" spans="1:5" ht="28.05" customHeight="1">
      <c r="A1" s="25" t="s">
        <v>36</v>
      </c>
      <c r="B1" s="25"/>
      <c r="C1" s="25"/>
      <c r="D1" s="25"/>
      <c r="E1" s="25"/>
    </row>
    <row r="2" spans="1:5" ht="34.049999999999997" customHeight="1">
      <c r="A2" s="26" t="s">
        <v>37</v>
      </c>
      <c r="B2" s="26"/>
      <c r="C2" s="26"/>
      <c r="D2" s="26"/>
      <c r="E2" s="26"/>
    </row>
    <row r="3" spans="1:5" ht="7.95" customHeight="1">
      <c r="A3" s="27"/>
      <c r="B3" s="27"/>
      <c r="C3" s="27"/>
      <c r="D3" s="27"/>
      <c r="E3" s="27"/>
    </row>
    <row r="4" spans="1:5" ht="32.4" customHeight="1">
      <c r="A4" s="28" t="s">
        <v>38</v>
      </c>
      <c r="B4" s="28" t="s">
        <v>39</v>
      </c>
      <c r="C4" s="28" t="s">
        <v>40</v>
      </c>
      <c r="D4" s="28" t="s">
        <v>41</v>
      </c>
      <c r="E4" s="28" t="s">
        <v>42</v>
      </c>
    </row>
    <row r="5" spans="1:5" ht="22.05" customHeight="1">
      <c r="A5" s="46" t="s">
        <v>43</v>
      </c>
      <c r="B5" s="46" t="s">
        <v>44</v>
      </c>
      <c r="C5" s="51">
        <v>8000</v>
      </c>
      <c r="D5" s="52" t="s">
        <v>45</v>
      </c>
      <c r="E5" s="46" t="s">
        <v>46</v>
      </c>
    </row>
    <row r="6" spans="1:5" ht="22.05" customHeight="1">
      <c r="A6" s="46" t="s">
        <v>47</v>
      </c>
      <c r="B6" s="46" t="s">
        <v>48</v>
      </c>
      <c r="C6" s="51">
        <v>1500</v>
      </c>
      <c r="D6" s="52" t="s">
        <v>49</v>
      </c>
      <c r="E6" s="46" t="s">
        <v>50</v>
      </c>
    </row>
    <row r="7" spans="1:5" ht="22.05" customHeight="1">
      <c r="A7" s="46" t="s">
        <v>47</v>
      </c>
      <c r="B7" s="46" t="s">
        <v>51</v>
      </c>
      <c r="C7" s="51">
        <v>472</v>
      </c>
      <c r="D7" s="52" t="s">
        <v>49</v>
      </c>
      <c r="E7" s="46"/>
    </row>
    <row r="8" spans="1:5" ht="22.05" customHeight="1">
      <c r="A8" s="46" t="s">
        <v>47</v>
      </c>
      <c r="B8" s="46" t="s">
        <v>52</v>
      </c>
      <c r="C8" s="51">
        <v>700</v>
      </c>
      <c r="D8" s="52" t="s">
        <v>49</v>
      </c>
      <c r="E8" s="46"/>
    </row>
    <row r="9" spans="1:5" ht="22.05" customHeight="1">
      <c r="A9" s="46" t="s">
        <v>47</v>
      </c>
      <c r="B9" s="46" t="s">
        <v>53</v>
      </c>
      <c r="C9" s="51">
        <v>100</v>
      </c>
      <c r="D9" s="52" t="s">
        <v>45</v>
      </c>
      <c r="E9" s="46"/>
    </row>
    <row r="10" spans="1:5" ht="22.05" customHeight="1">
      <c r="A10" s="46" t="s">
        <v>47</v>
      </c>
      <c r="B10" s="46" t="s">
        <v>54</v>
      </c>
      <c r="C10" s="51">
        <v>125</v>
      </c>
      <c r="D10" s="52" t="s">
        <v>49</v>
      </c>
      <c r="E10" s="46"/>
    </row>
    <row r="11" spans="1:5" ht="22.05" customHeight="1">
      <c r="A11" s="46" t="s">
        <v>55</v>
      </c>
      <c r="B11" s="46" t="s">
        <v>56</v>
      </c>
      <c r="C11" s="51">
        <v>125</v>
      </c>
      <c r="D11" s="52" t="s">
        <v>45</v>
      </c>
      <c r="E11" s="46" t="s">
        <v>57</v>
      </c>
    </row>
    <row r="12" spans="1:5" ht="22.05" customHeight="1">
      <c r="A12" s="46" t="s">
        <v>55</v>
      </c>
      <c r="B12" s="46" t="s">
        <v>58</v>
      </c>
      <c r="C12" s="51">
        <v>75</v>
      </c>
      <c r="D12" s="52" t="s">
        <v>45</v>
      </c>
      <c r="E12" s="46"/>
    </row>
    <row r="13" spans="1:5" ht="22.05" customHeight="1">
      <c r="A13" s="46" t="s">
        <v>55</v>
      </c>
      <c r="B13" s="46" t="s">
        <v>59</v>
      </c>
      <c r="C13" s="51">
        <v>250</v>
      </c>
      <c r="D13" s="52" t="s">
        <v>49</v>
      </c>
      <c r="E13" s="46" t="s">
        <v>60</v>
      </c>
    </row>
    <row r="14" spans="1:5" ht="22.05" customHeight="1">
      <c r="A14" s="46" t="s">
        <v>55</v>
      </c>
      <c r="B14" s="46" t="s">
        <v>61</v>
      </c>
      <c r="C14" s="51">
        <v>75</v>
      </c>
      <c r="D14" s="52" t="s">
        <v>49</v>
      </c>
      <c r="E14" s="46" t="s">
        <v>60</v>
      </c>
    </row>
    <row r="15" spans="1:5" ht="22.05" customHeight="1">
      <c r="A15" s="46" t="s">
        <v>62</v>
      </c>
      <c r="B15" s="46" t="s">
        <v>63</v>
      </c>
      <c r="C15" s="51">
        <v>150</v>
      </c>
      <c r="D15" s="52" t="s">
        <v>64</v>
      </c>
      <c r="E15" s="46"/>
    </row>
    <row r="16" spans="1:5" ht="22.05" customHeight="1">
      <c r="A16" s="46" t="s">
        <v>62</v>
      </c>
      <c r="B16" s="46" t="s">
        <v>65</v>
      </c>
      <c r="C16" s="51">
        <v>250</v>
      </c>
      <c r="D16" s="52" t="s">
        <v>64</v>
      </c>
      <c r="E16" s="46"/>
    </row>
    <row r="17" spans="1:5" ht="22.05" customHeight="1">
      <c r="A17" s="46" t="s">
        <v>62</v>
      </c>
      <c r="B17" s="46" t="s">
        <v>66</v>
      </c>
      <c r="C17" s="51">
        <v>125</v>
      </c>
      <c r="D17" s="52" t="s">
        <v>64</v>
      </c>
      <c r="E17" s="46"/>
    </row>
    <row r="18" spans="1:5" ht="22.05" customHeight="1">
      <c r="A18" s="46" t="s">
        <v>62</v>
      </c>
      <c r="B18" s="46" t="s">
        <v>67</v>
      </c>
      <c r="C18" s="51">
        <v>335</v>
      </c>
      <c r="D18" s="52" t="s">
        <v>64</v>
      </c>
      <c r="E18" s="46"/>
    </row>
    <row r="19" spans="1:5" ht="22.05" customHeight="1">
      <c r="A19" s="46" t="s">
        <v>62</v>
      </c>
      <c r="B19" s="46" t="s">
        <v>68</v>
      </c>
      <c r="C19" s="51">
        <v>400</v>
      </c>
      <c r="D19" s="52" t="s">
        <v>64</v>
      </c>
      <c r="E19" s="46"/>
    </row>
    <row r="20" spans="1:5" ht="22.05" customHeight="1">
      <c r="A20" s="46" t="s">
        <v>69</v>
      </c>
      <c r="B20" s="46" t="s">
        <v>70</v>
      </c>
      <c r="C20" s="51">
        <v>450</v>
      </c>
      <c r="D20" s="52" t="s">
        <v>45</v>
      </c>
      <c r="E20" s="46"/>
    </row>
    <row r="21" spans="1:5" ht="22.05" customHeight="1">
      <c r="A21" s="46" t="s">
        <v>69</v>
      </c>
      <c r="B21" s="46" t="s">
        <v>71</v>
      </c>
      <c r="C21" s="51">
        <v>200</v>
      </c>
      <c r="D21" s="52" t="s">
        <v>64</v>
      </c>
      <c r="E21" s="46"/>
    </row>
    <row r="22" spans="1:5" ht="22.05" customHeight="1">
      <c r="A22" s="46" t="s">
        <v>69</v>
      </c>
      <c r="B22" s="46" t="s">
        <v>72</v>
      </c>
      <c r="C22" s="51">
        <v>125</v>
      </c>
      <c r="D22" s="52" t="s">
        <v>49</v>
      </c>
      <c r="E22" s="46"/>
    </row>
    <row r="23" spans="1:5" ht="22.05" customHeight="1">
      <c r="A23" s="46" t="s">
        <v>69</v>
      </c>
      <c r="B23" s="46" t="s">
        <v>73</v>
      </c>
      <c r="C23" s="51">
        <v>800</v>
      </c>
      <c r="D23" s="52" t="s">
        <v>45</v>
      </c>
      <c r="E23" s="46" t="s">
        <v>74</v>
      </c>
    </row>
    <row r="24" spans="1:5" ht="22.05" customHeight="1">
      <c r="A24" s="46" t="s">
        <v>69</v>
      </c>
      <c r="B24" s="46" t="s">
        <v>75</v>
      </c>
      <c r="C24" s="51">
        <v>1000</v>
      </c>
      <c r="D24" s="52" t="s">
        <v>49</v>
      </c>
      <c r="E24" s="46" t="s">
        <v>76</v>
      </c>
    </row>
    <row r="25" spans="1:5" ht="22.05" customHeight="1">
      <c r="A25" s="46" t="s">
        <v>77</v>
      </c>
      <c r="B25" s="46" t="s">
        <v>78</v>
      </c>
      <c r="C25" s="51">
        <v>600</v>
      </c>
      <c r="D25" s="52" t="s">
        <v>45</v>
      </c>
      <c r="E25" s="46" t="s">
        <v>79</v>
      </c>
    </row>
    <row r="26" spans="1:5" ht="22.05" customHeight="1">
      <c r="A26" s="46"/>
      <c r="B26" s="46"/>
      <c r="C26" s="51"/>
      <c r="D26" s="46"/>
      <c r="E26" s="46"/>
    </row>
    <row r="27" spans="1:5" ht="22.05" customHeight="1">
      <c r="A27" s="27"/>
      <c r="B27" s="27"/>
      <c r="C27" s="53"/>
      <c r="D27" s="27"/>
      <c r="E27" s="27"/>
    </row>
    <row r="28" spans="1:5" ht="22.05" customHeight="1">
      <c r="A28" s="27"/>
      <c r="B28" s="54" t="s">
        <v>80</v>
      </c>
      <c r="C28" s="54">
        <f>SUMIF(A5:A25,"Income",C5:C25)</f>
        <v>8000</v>
      </c>
      <c r="D28" s="27"/>
      <c r="E28" s="27"/>
    </row>
    <row r="29" spans="1:5" ht="22.05" customHeight="1">
      <c r="A29" s="27"/>
      <c r="B29" s="54" t="s">
        <v>81</v>
      </c>
      <c r="C29" s="54">
        <f>SUM(C6:C25)</f>
        <v>7857</v>
      </c>
      <c r="D29" s="27"/>
      <c r="E29" s="27"/>
    </row>
    <row r="30" spans="1:5" ht="22.05" customHeight="1">
      <c r="A30" s="27"/>
      <c r="B30" s="54" t="s">
        <v>82</v>
      </c>
      <c r="C30" s="54">
        <f>C28-C29</f>
        <v>143</v>
      </c>
      <c r="D30" s="27"/>
      <c r="E30" s="27"/>
    </row>
    <row r="31" spans="1:5" ht="18" customHeight="1">
      <c r="A31" s="55"/>
      <c r="B31" s="55"/>
      <c r="C31" s="55"/>
      <c r="D31" s="55"/>
      <c r="E31" s="55"/>
    </row>
    <row r="32" spans="1:5">
      <c r="A32" s="49" t="s">
        <v>168</v>
      </c>
      <c r="B32" s="49"/>
      <c r="C32" s="49"/>
      <c r="D32" s="56"/>
      <c r="E32" s="57"/>
    </row>
  </sheetData>
  <sheetProtection algorithmName="SHA-512" hashValue="raVsaQFBekbNAd793Zqym2oRvs21ryCHpObbdoypW8YhLb/KO1nqNraZp/zD4+y0+GQG5lLCws1/wGWzWXVpDQ==" saltValue="NU+w1UOHLeLOIJFgIW9p9A==" spinCount="100000" sheet="1" objects="1" scenarios="1"/>
  <mergeCells count="3">
    <mergeCell ref="A1:E1"/>
    <mergeCell ref="A2:E2"/>
    <mergeCell ref="A32:C32"/>
  </mergeCells>
  <dataValidations count="1">
    <dataValidation type="list" sqref="D5:D25" xr:uid="{00000000-0002-0000-0200-000000000000}">
      <formula1>"Keep,Review,Reduce,Replace"</formula1>
    </dataValidation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G11" sqref="G11"/>
    </sheetView>
  </sheetViews>
  <sheetFormatPr defaultRowHeight="13.8"/>
  <cols>
    <col min="1" max="1" width="15.09765625" customWidth="1"/>
    <col min="2" max="2" width="26" customWidth="1"/>
    <col min="3" max="3" width="12.8984375" customWidth="1"/>
    <col min="4" max="4" width="14" style="2" customWidth="1"/>
    <col min="5" max="5" width="12" style="2" customWidth="1"/>
    <col min="6" max="6" width="36" customWidth="1"/>
    <col min="7" max="8" width="18" customWidth="1"/>
  </cols>
  <sheetData>
    <row r="1" spans="1:6" ht="28.05" customHeight="1">
      <c r="A1" s="58" t="s">
        <v>83</v>
      </c>
      <c r="B1" s="59"/>
      <c r="C1" s="59"/>
      <c r="D1" s="59"/>
      <c r="E1" s="59"/>
      <c r="F1" s="60"/>
    </row>
    <row r="2" spans="1:6" ht="34.049999999999997" customHeight="1">
      <c r="A2" s="61" t="s">
        <v>165</v>
      </c>
      <c r="B2" s="62"/>
      <c r="C2" s="62"/>
      <c r="D2" s="62"/>
      <c r="E2" s="62"/>
      <c r="F2" s="63"/>
    </row>
    <row r="3" spans="1:6" ht="7.95" customHeight="1">
      <c r="A3" s="64"/>
      <c r="B3" s="48"/>
      <c r="C3" s="48"/>
      <c r="D3" s="47"/>
      <c r="E3" s="47"/>
      <c r="F3" s="65"/>
    </row>
    <row r="4" spans="1:6" ht="33.6" customHeight="1">
      <c r="A4" s="66" t="s">
        <v>38</v>
      </c>
      <c r="B4" s="67" t="s">
        <v>39</v>
      </c>
      <c r="C4" s="67" t="s">
        <v>40</v>
      </c>
      <c r="D4" s="67" t="s">
        <v>41</v>
      </c>
      <c r="E4" s="67" t="s">
        <v>84</v>
      </c>
      <c r="F4" s="68" t="s">
        <v>42</v>
      </c>
    </row>
    <row r="5" spans="1:6" s="13" customFormat="1" ht="22.05" customHeight="1">
      <c r="A5" s="69" t="s">
        <v>43</v>
      </c>
      <c r="B5" s="69" t="s">
        <v>44</v>
      </c>
      <c r="C5" s="71"/>
      <c r="D5" s="72" t="s">
        <v>45</v>
      </c>
      <c r="E5" s="72" t="s">
        <v>85</v>
      </c>
      <c r="F5" s="16" t="s">
        <v>86</v>
      </c>
    </row>
    <row r="6" spans="1:6" s="13" customFormat="1" ht="22.05" customHeight="1">
      <c r="A6" s="69" t="s">
        <v>47</v>
      </c>
      <c r="B6" s="69" t="s">
        <v>87</v>
      </c>
      <c r="C6" s="71"/>
      <c r="D6" s="72" t="s">
        <v>49</v>
      </c>
      <c r="E6" s="72" t="s">
        <v>88</v>
      </c>
      <c r="F6" s="16"/>
    </row>
    <row r="7" spans="1:6" s="13" customFormat="1" ht="22.05" customHeight="1">
      <c r="A7" s="69" t="s">
        <v>47</v>
      </c>
      <c r="B7" s="69" t="s">
        <v>89</v>
      </c>
      <c r="C7" s="71"/>
      <c r="D7" s="72" t="s">
        <v>49</v>
      </c>
      <c r="E7" s="72" t="s">
        <v>88</v>
      </c>
      <c r="F7" s="16"/>
    </row>
    <row r="8" spans="1:6" s="13" customFormat="1" ht="22.05" customHeight="1">
      <c r="A8" s="69" t="s">
        <v>47</v>
      </c>
      <c r="B8" s="69" t="s">
        <v>90</v>
      </c>
      <c r="C8" s="71"/>
      <c r="D8" s="72" t="s">
        <v>49</v>
      </c>
      <c r="E8" s="72" t="s">
        <v>88</v>
      </c>
      <c r="F8" s="16"/>
    </row>
    <row r="9" spans="1:6" s="13" customFormat="1" ht="22.05" customHeight="1">
      <c r="A9" s="69" t="s">
        <v>47</v>
      </c>
      <c r="B9" s="69" t="s">
        <v>52</v>
      </c>
      <c r="C9" s="71"/>
      <c r="D9" s="72" t="s">
        <v>45</v>
      </c>
      <c r="E9" s="72" t="s">
        <v>88</v>
      </c>
      <c r="F9" s="16"/>
    </row>
    <row r="10" spans="1:6" s="13" customFormat="1" ht="22.05" customHeight="1">
      <c r="A10" s="69" t="s">
        <v>47</v>
      </c>
      <c r="B10" s="69" t="s">
        <v>53</v>
      </c>
      <c r="C10" s="71"/>
      <c r="D10" s="72" t="s">
        <v>45</v>
      </c>
      <c r="E10" s="72" t="s">
        <v>85</v>
      </c>
      <c r="F10" s="16"/>
    </row>
    <row r="11" spans="1:6" s="13" customFormat="1" ht="29.4" customHeight="1">
      <c r="A11" s="69" t="s">
        <v>47</v>
      </c>
      <c r="B11" s="69" t="s">
        <v>91</v>
      </c>
      <c r="C11" s="71"/>
      <c r="D11" s="72" t="s">
        <v>45</v>
      </c>
      <c r="E11" s="72" t="s">
        <v>85</v>
      </c>
      <c r="F11" s="16" t="s">
        <v>92</v>
      </c>
    </row>
    <row r="12" spans="1:6" s="13" customFormat="1" ht="22.05" customHeight="1">
      <c r="A12" s="69" t="s">
        <v>47</v>
      </c>
      <c r="B12" s="69" t="s">
        <v>54</v>
      </c>
      <c r="C12" s="71"/>
      <c r="D12" s="72" t="s">
        <v>49</v>
      </c>
      <c r="E12" s="72" t="s">
        <v>85</v>
      </c>
      <c r="F12" s="16"/>
    </row>
    <row r="13" spans="1:6" s="13" customFormat="1" ht="28.8" customHeight="1">
      <c r="A13" s="69" t="s">
        <v>55</v>
      </c>
      <c r="B13" s="69" t="s">
        <v>56</v>
      </c>
      <c r="C13" s="71"/>
      <c r="D13" s="72" t="s">
        <v>45</v>
      </c>
      <c r="E13" s="72" t="s">
        <v>85</v>
      </c>
      <c r="F13" s="16" t="s">
        <v>93</v>
      </c>
    </row>
    <row r="14" spans="1:6" s="13" customFormat="1" ht="22.05" customHeight="1">
      <c r="A14" s="69" t="s">
        <v>55</v>
      </c>
      <c r="B14" s="69" t="s">
        <v>61</v>
      </c>
      <c r="C14" s="71"/>
      <c r="D14" s="72" t="s">
        <v>49</v>
      </c>
      <c r="E14" s="72" t="s">
        <v>85</v>
      </c>
      <c r="F14" s="16"/>
    </row>
    <row r="15" spans="1:6" s="13" customFormat="1" ht="22.05" customHeight="1">
      <c r="A15" s="69" t="s">
        <v>55</v>
      </c>
      <c r="B15" s="69" t="s">
        <v>94</v>
      </c>
      <c r="C15" s="71"/>
      <c r="D15" s="72" t="s">
        <v>49</v>
      </c>
      <c r="E15" s="72" t="s">
        <v>88</v>
      </c>
      <c r="F15" s="16"/>
    </row>
    <row r="16" spans="1:6" s="13" customFormat="1" ht="22.05" customHeight="1">
      <c r="A16" s="69" t="s">
        <v>55</v>
      </c>
      <c r="B16" s="69" t="s">
        <v>95</v>
      </c>
      <c r="C16" s="71"/>
      <c r="D16" s="72" t="s">
        <v>49</v>
      </c>
      <c r="E16" s="72" t="s">
        <v>88</v>
      </c>
      <c r="F16" s="16"/>
    </row>
    <row r="17" spans="1:6" s="13" customFormat="1" ht="22.05" customHeight="1">
      <c r="A17" s="69" t="s">
        <v>62</v>
      </c>
      <c r="B17" s="69" t="s">
        <v>96</v>
      </c>
      <c r="C17" s="71"/>
      <c r="D17" s="72" t="s">
        <v>64</v>
      </c>
      <c r="E17" s="72" t="s">
        <v>97</v>
      </c>
      <c r="F17" s="16"/>
    </row>
    <row r="18" spans="1:6" s="13" customFormat="1" ht="22.05" customHeight="1">
      <c r="A18" s="69" t="s">
        <v>62</v>
      </c>
      <c r="B18" s="69" t="s">
        <v>98</v>
      </c>
      <c r="C18" s="71"/>
      <c r="D18" s="72" t="s">
        <v>64</v>
      </c>
      <c r="E18" s="72" t="s">
        <v>97</v>
      </c>
      <c r="F18" s="16"/>
    </row>
    <row r="19" spans="1:6" s="13" customFormat="1" ht="22.05" customHeight="1">
      <c r="A19" s="69" t="s">
        <v>62</v>
      </c>
      <c r="B19" s="69" t="s">
        <v>99</v>
      </c>
      <c r="C19" s="71"/>
      <c r="D19" s="72" t="s">
        <v>64</v>
      </c>
      <c r="E19" s="72" t="s">
        <v>97</v>
      </c>
      <c r="F19" s="16"/>
    </row>
    <row r="20" spans="1:6" s="13" customFormat="1" ht="22.05" customHeight="1">
      <c r="A20" s="69" t="s">
        <v>62</v>
      </c>
      <c r="B20" s="69" t="s">
        <v>100</v>
      </c>
      <c r="C20" s="71"/>
      <c r="D20" s="72" t="s">
        <v>64</v>
      </c>
      <c r="E20" s="72" t="s">
        <v>88</v>
      </c>
      <c r="F20" s="16"/>
    </row>
    <row r="21" spans="1:6" s="13" customFormat="1" ht="22.05" customHeight="1">
      <c r="A21" s="69" t="s">
        <v>69</v>
      </c>
      <c r="B21" s="69" t="s">
        <v>70</v>
      </c>
      <c r="C21" s="71"/>
      <c r="D21" s="72" t="s">
        <v>45</v>
      </c>
      <c r="E21" s="72" t="s">
        <v>85</v>
      </c>
      <c r="F21" s="16"/>
    </row>
    <row r="22" spans="1:6" s="13" customFormat="1" ht="22.05" customHeight="1">
      <c r="A22" s="69" t="s">
        <v>69</v>
      </c>
      <c r="B22" s="69" t="s">
        <v>101</v>
      </c>
      <c r="C22" s="71"/>
      <c r="D22" s="72" t="s">
        <v>49</v>
      </c>
      <c r="E22" s="72" t="s">
        <v>88</v>
      </c>
      <c r="F22" s="16"/>
    </row>
    <row r="23" spans="1:6" s="13" customFormat="1" ht="22.05" customHeight="1">
      <c r="A23" s="69" t="s">
        <v>69</v>
      </c>
      <c r="B23" s="69" t="s">
        <v>102</v>
      </c>
      <c r="C23" s="71"/>
      <c r="D23" s="72" t="s">
        <v>49</v>
      </c>
      <c r="E23" s="72" t="s">
        <v>85</v>
      </c>
      <c r="F23" s="16"/>
    </row>
    <row r="24" spans="1:6" s="13" customFormat="1" ht="28.8" customHeight="1">
      <c r="A24" s="69" t="s">
        <v>69</v>
      </c>
      <c r="B24" s="69" t="s">
        <v>103</v>
      </c>
      <c r="C24" s="71"/>
      <c r="D24" s="72" t="s">
        <v>45</v>
      </c>
      <c r="E24" s="72" t="s">
        <v>85</v>
      </c>
      <c r="F24" s="16" t="s">
        <v>104</v>
      </c>
    </row>
    <row r="25" spans="1:6" s="13" customFormat="1" ht="22.05" customHeight="1">
      <c r="A25" s="69" t="s">
        <v>69</v>
      </c>
      <c r="B25" s="69" t="s">
        <v>105</v>
      </c>
      <c r="C25" s="71"/>
      <c r="D25" s="72" t="s">
        <v>49</v>
      </c>
      <c r="E25" s="72" t="s">
        <v>85</v>
      </c>
      <c r="F25" s="16"/>
    </row>
    <row r="26" spans="1:6" s="13" customFormat="1" ht="22.05" customHeight="1">
      <c r="A26" s="69" t="s">
        <v>69</v>
      </c>
      <c r="B26" s="69" t="s">
        <v>72</v>
      </c>
      <c r="C26" s="71"/>
      <c r="D26" s="72" t="s">
        <v>49</v>
      </c>
      <c r="E26" s="72" t="s">
        <v>88</v>
      </c>
      <c r="F26" s="16"/>
    </row>
    <row r="27" spans="1:6" s="13" customFormat="1" ht="22.05" customHeight="1">
      <c r="A27" s="69" t="s">
        <v>69</v>
      </c>
      <c r="B27" s="69" t="s">
        <v>75</v>
      </c>
      <c r="C27" s="71"/>
      <c r="D27" s="72" t="s">
        <v>49</v>
      </c>
      <c r="E27" s="72" t="s">
        <v>88</v>
      </c>
      <c r="F27" s="16" t="s">
        <v>106</v>
      </c>
    </row>
    <row r="28" spans="1:6" s="13" customFormat="1" ht="22.05" customHeight="1">
      <c r="A28" s="69" t="s">
        <v>77</v>
      </c>
      <c r="B28" s="69" t="s">
        <v>107</v>
      </c>
      <c r="C28" s="71"/>
      <c r="D28" s="72" t="s">
        <v>45</v>
      </c>
      <c r="E28" s="72" t="s">
        <v>85</v>
      </c>
      <c r="F28" s="16"/>
    </row>
    <row r="29" spans="1:6" s="13" customFormat="1" ht="22.05" customHeight="1">
      <c r="A29" s="69" t="s">
        <v>77</v>
      </c>
      <c r="B29" s="69" t="s">
        <v>78</v>
      </c>
      <c r="C29" s="71"/>
      <c r="D29" s="72" t="s">
        <v>45</v>
      </c>
      <c r="E29" s="72" t="s">
        <v>88</v>
      </c>
      <c r="F29" s="16"/>
    </row>
    <row r="30" spans="1:6" s="13" customFormat="1" ht="31.2" customHeight="1">
      <c r="A30" s="69" t="s">
        <v>77</v>
      </c>
      <c r="B30" s="69" t="s">
        <v>108</v>
      </c>
      <c r="C30" s="71"/>
      <c r="D30" s="72" t="s">
        <v>49</v>
      </c>
      <c r="E30" s="72" t="s">
        <v>97</v>
      </c>
      <c r="F30" s="16"/>
    </row>
    <row r="31" spans="1:6" ht="22.05" customHeight="1">
      <c r="A31" s="6"/>
      <c r="B31" s="31"/>
      <c r="C31" s="35"/>
      <c r="D31" s="30"/>
      <c r="E31" s="30"/>
      <c r="F31" s="7"/>
    </row>
    <row r="32" spans="1:6" ht="22.05" customHeight="1">
      <c r="A32" s="6"/>
      <c r="B32" s="31"/>
      <c r="C32" s="35"/>
      <c r="D32" s="30"/>
      <c r="E32" s="30"/>
      <c r="F32" s="7"/>
    </row>
    <row r="33" spans="1:6" ht="22.05" customHeight="1">
      <c r="A33" s="6"/>
      <c r="B33" s="70" t="s">
        <v>80</v>
      </c>
      <c r="C33" s="70">
        <f>C5</f>
        <v>0</v>
      </c>
      <c r="D33" s="30"/>
      <c r="E33" s="30"/>
      <c r="F33" s="7"/>
    </row>
    <row r="34" spans="1:6" ht="22.05" customHeight="1">
      <c r="A34" s="6"/>
      <c r="B34" s="70" t="s">
        <v>81</v>
      </c>
      <c r="C34" s="70">
        <f>SUM(C6:C30)</f>
        <v>0</v>
      </c>
      <c r="D34" s="30"/>
      <c r="E34" s="30"/>
      <c r="F34" s="7"/>
    </row>
    <row r="35" spans="1:6" ht="22.05" customHeight="1">
      <c r="A35" s="6"/>
      <c r="B35" s="70" t="s">
        <v>82</v>
      </c>
      <c r="C35" s="70">
        <f>C33-C34</f>
        <v>0</v>
      </c>
      <c r="D35" s="30"/>
      <c r="E35" s="30"/>
      <c r="F35" s="7"/>
    </row>
    <row r="36" spans="1:6" ht="22.05" customHeight="1">
      <c r="A36" s="6"/>
      <c r="B36" s="70" t="s">
        <v>109</v>
      </c>
      <c r="C36" s="70">
        <f>SUMIF(A5:A30,"Travel &amp; Savings",C5:C30)</f>
        <v>0</v>
      </c>
      <c r="D36" s="30"/>
      <c r="E36" s="30"/>
      <c r="F36" s="7"/>
    </row>
    <row r="37" spans="1:6" s="33" customFormat="1" ht="22.05" customHeight="1">
      <c r="A37" s="34"/>
      <c r="B37" s="36"/>
      <c r="C37" s="36"/>
      <c r="D37" s="37"/>
      <c r="E37" s="37"/>
      <c r="F37" s="32"/>
    </row>
    <row r="38" spans="1:6" ht="18" customHeight="1">
      <c r="A38" s="39" t="s">
        <v>168</v>
      </c>
      <c r="B38" s="40"/>
      <c r="C38" s="40"/>
      <c r="D38" s="9"/>
      <c r="E38" s="9"/>
      <c r="F38" s="38"/>
    </row>
  </sheetData>
  <sheetProtection algorithmName="SHA-512" hashValue="eQln3UUKoPNLhDo4g9xf0F+gZMAtiHKNCqI0tCjq/uAdRpoqecW6pkSVMKNvkdLh9DJ4rvRIi1Ng12vhcOvyfg==" saltValue="LAsSRe/OlwrHgaP5v6Y3cw==" spinCount="100000" sheet="1" objects="1" scenarios="1"/>
  <mergeCells count="3">
    <mergeCell ref="A1:F1"/>
    <mergeCell ref="A2:F2"/>
    <mergeCell ref="A38:C38"/>
  </mergeCells>
  <conditionalFormatting sqref="C35">
    <cfRule type="cellIs" dxfId="3" priority="1" operator="lessThan">
      <formula>0</formula>
    </cfRule>
    <cfRule type="cellIs" dxfId="2" priority="2" operator="greaterThan">
      <formula>0</formula>
    </cfRule>
  </conditionalFormatting>
  <dataValidations count="2">
    <dataValidation type="list" sqref="D5:D30" xr:uid="{00000000-0002-0000-0300-000000000000}">
      <formula1>"Keep,Review,Reduce,Replace"</formula1>
    </dataValidation>
    <dataValidation type="list" sqref="E5:E30" xr:uid="{00000000-0002-0000-0300-000001000000}">
      <formula1>"Yes,Maybe,No"</formula1>
    </dataValidation>
  </dataValidations>
  <pageMargins left="0.45" right="0.45" top="0.75" bottom="0.75" header="0.3" footer="0.3"/>
  <pageSetup orientation="landscape" r:id="rId1"/>
  <ignoredErrors>
    <ignoredError sqref="C35" unlockedFormula="1"/>
    <ignoredError sqref="C34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>
      <selection activeCell="I6" sqref="I6"/>
    </sheetView>
  </sheetViews>
  <sheetFormatPr defaultRowHeight="13.8"/>
  <cols>
    <col min="1" max="1" width="11" style="17" customWidth="1"/>
    <col min="2" max="2" width="19.09765625" customWidth="1"/>
    <col min="3" max="3" width="26.69921875" customWidth="1"/>
    <col min="4" max="4" width="14" customWidth="1"/>
    <col min="5" max="5" width="13.19921875" customWidth="1"/>
    <col min="6" max="6" width="33.59765625" customWidth="1"/>
    <col min="7" max="7" width="4" customWidth="1"/>
    <col min="8" max="8" width="22" customWidth="1"/>
    <col min="9" max="9" width="16" customWidth="1"/>
  </cols>
  <sheetData>
    <row r="1" spans="1:9" ht="28.05" customHeight="1">
      <c r="A1" s="25" t="s">
        <v>110</v>
      </c>
      <c r="B1" s="25"/>
      <c r="C1" s="25"/>
      <c r="D1" s="25"/>
      <c r="E1" s="25"/>
      <c r="F1" s="25"/>
      <c r="G1" s="25"/>
      <c r="H1" s="25"/>
      <c r="I1" s="73"/>
    </row>
    <row r="2" spans="1:9" ht="34.049999999999997" customHeight="1">
      <c r="A2" s="74" t="s">
        <v>111</v>
      </c>
      <c r="B2" s="74"/>
      <c r="C2" s="74"/>
      <c r="D2" s="74"/>
      <c r="E2" s="74"/>
      <c r="F2" s="74"/>
      <c r="G2" s="74"/>
      <c r="H2" s="74"/>
      <c r="I2" s="75"/>
    </row>
    <row r="3" spans="1:9" ht="7.95" customHeight="1">
      <c r="A3" s="76"/>
      <c r="B3" s="27"/>
      <c r="C3" s="27"/>
      <c r="D3" s="27"/>
      <c r="E3" s="27"/>
      <c r="F3" s="27"/>
      <c r="G3" s="27"/>
      <c r="H3" s="27"/>
      <c r="I3" s="27"/>
    </row>
    <row r="4" spans="1:9" ht="22.05" customHeight="1">
      <c r="A4" s="77" t="s">
        <v>112</v>
      </c>
      <c r="B4" s="28" t="s">
        <v>38</v>
      </c>
      <c r="C4" s="28" t="s">
        <v>113</v>
      </c>
      <c r="D4" s="28" t="s">
        <v>114</v>
      </c>
      <c r="E4" s="28" t="s">
        <v>115</v>
      </c>
      <c r="F4" s="28" t="s">
        <v>42</v>
      </c>
      <c r="G4" s="84"/>
      <c r="H4" s="86" t="s">
        <v>38</v>
      </c>
      <c r="I4" s="86" t="s">
        <v>116</v>
      </c>
    </row>
    <row r="5" spans="1:9" ht="22.05" customHeight="1">
      <c r="A5" s="79">
        <v>46023</v>
      </c>
      <c r="B5" s="29" t="s">
        <v>69</v>
      </c>
      <c r="C5" s="29" t="s">
        <v>162</v>
      </c>
      <c r="D5" s="29" t="s">
        <v>163</v>
      </c>
      <c r="E5" s="80">
        <v>0</v>
      </c>
      <c r="F5" s="29" t="s">
        <v>164</v>
      </c>
      <c r="G5" s="85"/>
      <c r="H5" s="46" t="s">
        <v>47</v>
      </c>
      <c r="I5" s="87">
        <f>SUMIF(B5:B33,H5,E5:E33)</f>
        <v>0</v>
      </c>
    </row>
    <row r="6" spans="1:9" ht="22.05" customHeight="1">
      <c r="A6" s="79"/>
      <c r="B6" s="29"/>
      <c r="C6" s="29"/>
      <c r="D6" s="29"/>
      <c r="E6" s="80"/>
      <c r="F6" s="29"/>
      <c r="G6" s="85"/>
      <c r="H6" s="46" t="s">
        <v>55</v>
      </c>
      <c r="I6" s="87">
        <f>SUMIF(B5:B33,H6,E5:E33)</f>
        <v>0</v>
      </c>
    </row>
    <row r="7" spans="1:9" ht="22.05" customHeight="1">
      <c r="A7" s="79"/>
      <c r="B7" s="29"/>
      <c r="C7" s="29"/>
      <c r="D7" s="29"/>
      <c r="E7" s="80"/>
      <c r="F7" s="29"/>
      <c r="G7" s="85"/>
      <c r="H7" s="46" t="s">
        <v>62</v>
      </c>
      <c r="I7" s="87">
        <f>SUMIF(B5:B33,H7,E5:E33)</f>
        <v>0</v>
      </c>
    </row>
    <row r="8" spans="1:9" ht="22.05" customHeight="1">
      <c r="A8" s="79"/>
      <c r="B8" s="29"/>
      <c r="C8" s="29"/>
      <c r="D8" s="29"/>
      <c r="E8" s="80"/>
      <c r="F8" s="29"/>
      <c r="G8" s="85"/>
      <c r="H8" s="46" t="s">
        <v>69</v>
      </c>
      <c r="I8" s="87">
        <f>SUMIF(B5:B33,H8,E5:E33)</f>
        <v>0</v>
      </c>
    </row>
    <row r="9" spans="1:9" ht="22.05" customHeight="1">
      <c r="A9" s="79"/>
      <c r="B9" s="29"/>
      <c r="C9" s="29"/>
      <c r="D9" s="29"/>
      <c r="E9" s="80"/>
      <c r="F9" s="29"/>
      <c r="G9" s="85"/>
      <c r="H9" s="46" t="s">
        <v>77</v>
      </c>
      <c r="I9" s="87">
        <f>SUMIF(B5:B33,H9,E5:E33)</f>
        <v>0</v>
      </c>
    </row>
    <row r="10" spans="1:9" ht="22.05" customHeight="1">
      <c r="A10" s="79"/>
      <c r="B10" s="29"/>
      <c r="C10" s="29"/>
      <c r="D10" s="29"/>
      <c r="E10" s="80"/>
      <c r="F10" s="29"/>
      <c r="G10" s="85"/>
      <c r="H10" s="46" t="s">
        <v>117</v>
      </c>
      <c r="I10" s="87">
        <f>SUMIF(B5:B33,H10,E5:E33)</f>
        <v>0</v>
      </c>
    </row>
    <row r="11" spans="1:9" ht="22.05" customHeight="1">
      <c r="A11" s="81"/>
      <c r="B11" s="82"/>
      <c r="C11" s="82"/>
      <c r="D11" s="82"/>
      <c r="E11" s="83"/>
      <c r="F11" s="82"/>
    </row>
    <row r="12" spans="1:9" ht="22.05" customHeight="1">
      <c r="A12" s="81"/>
      <c r="B12" s="82"/>
      <c r="C12" s="82"/>
      <c r="D12" s="82"/>
      <c r="E12" s="83"/>
      <c r="F12" s="82"/>
    </row>
    <row r="13" spans="1:9" ht="22.05" customHeight="1">
      <c r="A13" s="81"/>
      <c r="B13" s="82"/>
      <c r="C13" s="82"/>
      <c r="D13" s="82"/>
      <c r="E13" s="83"/>
      <c r="F13" s="82"/>
    </row>
    <row r="14" spans="1:9" ht="22.05" customHeight="1">
      <c r="A14" s="81"/>
      <c r="B14" s="82"/>
      <c r="C14" s="82"/>
      <c r="D14" s="82"/>
      <c r="E14" s="83"/>
      <c r="F14" s="82"/>
    </row>
    <row r="15" spans="1:9" ht="22.05" customHeight="1">
      <c r="A15" s="81"/>
      <c r="B15" s="82"/>
      <c r="C15" s="82"/>
      <c r="D15" s="82"/>
      <c r="E15" s="83"/>
      <c r="F15" s="82"/>
    </row>
    <row r="16" spans="1:9" ht="22.05" customHeight="1">
      <c r="A16" s="81"/>
      <c r="B16" s="82"/>
      <c r="C16" s="82"/>
      <c r="D16" s="82"/>
      <c r="E16" s="83"/>
      <c r="F16" s="82"/>
    </row>
    <row r="17" spans="1:6" ht="22.05" customHeight="1">
      <c r="A17" s="81"/>
      <c r="B17" s="82"/>
      <c r="C17" s="82"/>
      <c r="D17" s="82"/>
      <c r="E17" s="83"/>
      <c r="F17" s="82"/>
    </row>
    <row r="18" spans="1:6" ht="22.05" customHeight="1">
      <c r="A18" s="81"/>
      <c r="B18" s="82"/>
      <c r="C18" s="82"/>
      <c r="D18" s="82"/>
      <c r="E18" s="83"/>
      <c r="F18" s="82"/>
    </row>
    <row r="19" spans="1:6" ht="22.05" customHeight="1">
      <c r="A19" s="81"/>
      <c r="B19" s="82"/>
      <c r="C19" s="82"/>
      <c r="D19" s="82"/>
      <c r="E19" s="83"/>
      <c r="F19" s="82"/>
    </row>
    <row r="20" spans="1:6" ht="22.05" customHeight="1">
      <c r="A20" s="81"/>
      <c r="B20" s="82"/>
      <c r="C20" s="82"/>
      <c r="D20" s="82"/>
      <c r="E20" s="83"/>
      <c r="F20" s="82"/>
    </row>
    <row r="21" spans="1:6" ht="22.05" customHeight="1">
      <c r="A21" s="81"/>
      <c r="B21" s="82"/>
      <c r="C21" s="82"/>
      <c r="D21" s="82"/>
      <c r="E21" s="83"/>
      <c r="F21" s="82"/>
    </row>
    <row r="22" spans="1:6" ht="22.05" customHeight="1">
      <c r="A22" s="81"/>
      <c r="B22" s="82"/>
      <c r="C22" s="82"/>
      <c r="D22" s="82"/>
      <c r="E22" s="83"/>
      <c r="F22" s="82"/>
    </row>
    <row r="23" spans="1:6" ht="22.05" customHeight="1">
      <c r="A23" s="81"/>
      <c r="B23" s="82"/>
      <c r="C23" s="82"/>
      <c r="D23" s="82"/>
      <c r="E23" s="83"/>
      <c r="F23" s="82"/>
    </row>
    <row r="24" spans="1:6" ht="22.05" customHeight="1">
      <c r="A24" s="81"/>
      <c r="B24" s="82"/>
      <c r="C24" s="82"/>
      <c r="D24" s="82"/>
      <c r="E24" s="83"/>
      <c r="F24" s="82"/>
    </row>
    <row r="25" spans="1:6" ht="22.05" customHeight="1">
      <c r="A25" s="81"/>
      <c r="B25" s="82"/>
      <c r="C25" s="82"/>
      <c r="D25" s="82"/>
      <c r="E25" s="83"/>
      <c r="F25" s="82"/>
    </row>
    <row r="26" spans="1:6" ht="22.05" customHeight="1">
      <c r="A26" s="81"/>
      <c r="B26" s="82"/>
      <c r="C26" s="82"/>
      <c r="D26" s="82"/>
      <c r="E26" s="83"/>
      <c r="F26" s="82"/>
    </row>
    <row r="27" spans="1:6" ht="22.05" customHeight="1">
      <c r="A27" s="81"/>
      <c r="B27" s="82"/>
      <c r="C27" s="82"/>
      <c r="D27" s="82"/>
      <c r="E27" s="83"/>
      <c r="F27" s="82"/>
    </row>
    <row r="28" spans="1:6" ht="22.05" customHeight="1">
      <c r="A28" s="81"/>
      <c r="B28" s="82"/>
      <c r="C28" s="82"/>
      <c r="D28" s="82"/>
      <c r="E28" s="83"/>
      <c r="F28" s="82"/>
    </row>
    <row r="29" spans="1:6" ht="22.05" customHeight="1">
      <c r="A29" s="81"/>
      <c r="B29" s="82"/>
      <c r="C29" s="82"/>
      <c r="D29" s="82"/>
      <c r="E29" s="83"/>
      <c r="F29" s="82"/>
    </row>
    <row r="30" spans="1:6" ht="22.05" customHeight="1">
      <c r="A30" s="81"/>
      <c r="B30" s="82"/>
      <c r="C30" s="82"/>
      <c r="D30" s="82"/>
      <c r="E30" s="83"/>
      <c r="F30" s="82"/>
    </row>
    <row r="31" spans="1:6" ht="22.05" customHeight="1">
      <c r="A31" s="81"/>
      <c r="B31" s="82"/>
      <c r="C31" s="82"/>
      <c r="D31" s="82"/>
      <c r="E31" s="83"/>
      <c r="F31" s="82"/>
    </row>
    <row r="32" spans="1:6" ht="22.05" customHeight="1">
      <c r="A32" s="81"/>
      <c r="B32" s="82"/>
      <c r="C32" s="82"/>
      <c r="D32" s="82"/>
      <c r="E32" s="83"/>
      <c r="F32" s="82"/>
    </row>
    <row r="33" spans="1:6" ht="22.05" customHeight="1">
      <c r="A33" s="81"/>
      <c r="B33" s="82"/>
      <c r="C33" s="82"/>
      <c r="D33" s="82"/>
      <c r="E33" s="83"/>
      <c r="F33" s="82"/>
    </row>
    <row r="34" spans="1:6" s="24" customFormat="1" ht="36.6" customHeight="1">
      <c r="A34" s="44" t="s">
        <v>168</v>
      </c>
      <c r="B34" s="44"/>
      <c r="C34" s="44"/>
      <c r="E34" s="43"/>
    </row>
    <row r="35" spans="1:6" s="24" customFormat="1">
      <c r="A35" s="42"/>
      <c r="E35" s="43"/>
    </row>
    <row r="36" spans="1:6">
      <c r="E36" s="1"/>
    </row>
    <row r="37" spans="1:6">
      <c r="E37" s="1"/>
    </row>
    <row r="38" spans="1:6">
      <c r="E38" s="1"/>
    </row>
    <row r="39" spans="1:6">
      <c r="E39" s="1"/>
    </row>
  </sheetData>
  <sheetProtection algorithmName="SHA-512" hashValue="vah6dy6TDnkCljrhXoRKLPRoo47M8DQtccOg9bMmvkWkOnhXUUNihw6GjTOrsOw+7lhv1TtVVVS9+xK90/gTeA==" saltValue="eVGmxhDy0FG/ko8Fb8QoNQ==" spinCount="100000" sheet="1" objects="1" scenarios="1"/>
  <mergeCells count="3">
    <mergeCell ref="A1:H1"/>
    <mergeCell ref="A2:H2"/>
    <mergeCell ref="A34:C34"/>
  </mergeCells>
  <dataValidations count="2">
    <dataValidation type="list" sqref="B5:B33" xr:uid="{00000000-0002-0000-0400-000000000000}">
      <formula1>"Fixed Costs,Utilities,Debt &amp; Obligations,Variable Spending,Travel &amp; Savings,Other"</formula1>
    </dataValidation>
    <dataValidation type="list" sqref="D5:D33" xr:uid="{00000000-0002-0000-0400-000001000000}">
      <formula1>"Need,Want,Joy,Obligation,Unclear"</formula1>
    </dataValidation>
  </dataValidations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C14" sqref="C14"/>
    </sheetView>
  </sheetViews>
  <sheetFormatPr defaultRowHeight="13.8"/>
  <cols>
    <col min="1" max="1" width="28" customWidth="1"/>
    <col min="2" max="2" width="18" customWidth="1"/>
    <col min="3" max="3" width="66" customWidth="1"/>
    <col min="4" max="8" width="18" customWidth="1"/>
  </cols>
  <sheetData>
    <row r="1" spans="1:3" ht="28.05" customHeight="1">
      <c r="A1" s="25" t="s">
        <v>118</v>
      </c>
      <c r="B1" s="25"/>
      <c r="C1" s="25"/>
    </row>
    <row r="2" spans="1:3" ht="34.049999999999997" customHeight="1">
      <c r="A2" s="74" t="s">
        <v>119</v>
      </c>
      <c r="B2" s="74"/>
      <c r="C2" s="74"/>
    </row>
    <row r="3" spans="1:3" ht="7.95" customHeight="1">
      <c r="A3" s="27"/>
      <c r="B3" s="27"/>
      <c r="C3" s="27"/>
    </row>
    <row r="4" spans="1:3" ht="22.05" customHeight="1">
      <c r="A4" s="28" t="s">
        <v>120</v>
      </c>
      <c r="B4" s="28" t="s">
        <v>121</v>
      </c>
      <c r="C4" s="28" t="s">
        <v>122</v>
      </c>
    </row>
    <row r="5" spans="1:3" ht="28.05" customHeight="1">
      <c r="A5" s="88" t="s">
        <v>123</v>
      </c>
      <c r="B5" s="89">
        <f>'Your Baseline'!C33</f>
        <v>0</v>
      </c>
      <c r="C5" s="46" t="s">
        <v>124</v>
      </c>
    </row>
    <row r="6" spans="1:3" ht="28.05" customHeight="1">
      <c r="A6" s="88" t="s">
        <v>125</v>
      </c>
      <c r="B6" s="89">
        <f>'Your Baseline'!C34</f>
        <v>0</v>
      </c>
      <c r="C6" s="46" t="s">
        <v>126</v>
      </c>
    </row>
    <row r="7" spans="1:3" ht="28.05" customHeight="1">
      <c r="A7" s="88" t="s">
        <v>82</v>
      </c>
      <c r="B7" s="89">
        <f>'Your Baseline'!C35</f>
        <v>0</v>
      </c>
      <c r="C7" s="46" t="s">
        <v>127</v>
      </c>
    </row>
    <row r="8" spans="1:3" ht="28.05" customHeight="1">
      <c r="A8" s="88" t="s">
        <v>109</v>
      </c>
      <c r="B8" s="89">
        <f>'Your Baseline'!C36</f>
        <v>0</v>
      </c>
      <c r="C8" s="46" t="s">
        <v>128</v>
      </c>
    </row>
    <row r="9" spans="1:3" ht="28.05" customHeight="1">
      <c r="A9" s="88" t="s">
        <v>129</v>
      </c>
      <c r="B9" s="90">
        <f>IF(B6=0,0,SUMIF('Your Baseline'!A5:A30,"Fixed Costs",'Your Baseline'!C5:C30)/B6)</f>
        <v>0</v>
      </c>
      <c r="C9" s="46" t="s">
        <v>130</v>
      </c>
    </row>
    <row r="10" spans="1:3" ht="28.05" customHeight="1">
      <c r="A10" s="88" t="s">
        <v>69</v>
      </c>
      <c r="B10" s="89">
        <f>SUMIF('Your Baseline'!A5:A30,"Variable Spending",'Your Baseline'!C5:C30)</f>
        <v>0</v>
      </c>
      <c r="C10" s="46" t="s">
        <v>131</v>
      </c>
    </row>
    <row r="11" spans="1:3">
      <c r="A11" s="78"/>
      <c r="B11" s="78"/>
      <c r="C11" s="78"/>
    </row>
    <row r="12" spans="1:3">
      <c r="A12" s="78"/>
      <c r="B12" s="78"/>
      <c r="C12" s="78"/>
    </row>
    <row r="13" spans="1:3" ht="22.05" customHeight="1">
      <c r="A13" s="28" t="s">
        <v>132</v>
      </c>
      <c r="B13" s="28" t="s">
        <v>133</v>
      </c>
      <c r="C13" s="28" t="s">
        <v>134</v>
      </c>
    </row>
    <row r="14" spans="1:3" ht="60" customHeight="1">
      <c r="A14" s="91" t="s">
        <v>135</v>
      </c>
      <c r="B14" s="46" t="s">
        <v>136</v>
      </c>
      <c r="C14" s="46" t="s">
        <v>137</v>
      </c>
    </row>
    <row r="15" spans="1:3" ht="57.6" customHeight="1">
      <c r="A15" s="91" t="s">
        <v>138</v>
      </c>
      <c r="B15" s="46" t="s">
        <v>139</v>
      </c>
      <c r="C15" s="46" t="s">
        <v>140</v>
      </c>
    </row>
    <row r="16" spans="1:3" ht="56.4" customHeight="1">
      <c r="A16" s="91" t="s">
        <v>141</v>
      </c>
      <c r="B16" s="46" t="s">
        <v>142</v>
      </c>
      <c r="C16" s="46" t="s">
        <v>143</v>
      </c>
    </row>
    <row r="17" spans="1:3" ht="36" customHeight="1">
      <c r="A17" s="91" t="s">
        <v>144</v>
      </c>
      <c r="B17" s="46" t="s">
        <v>145</v>
      </c>
      <c r="C17" s="46" t="s">
        <v>146</v>
      </c>
    </row>
    <row r="18" spans="1:3" ht="39" customHeight="1">
      <c r="A18" s="92" t="s">
        <v>168</v>
      </c>
      <c r="B18" s="92"/>
      <c r="C18" s="92"/>
    </row>
  </sheetData>
  <sheetProtection algorithmName="SHA-512" hashValue="GB7szVOjxeeemjpW4hx28ZbH2Wf5o3txeHi8R9sMcmTOcmnxRlC5ZjnzfFVFFMAJgfcxds58vvH/OKc1Aqp2Lw==" saltValue="NuZCz2CMi1OcfSiuc0FnUQ==" spinCount="100000" sheet="1" objects="1" scenarios="1"/>
  <mergeCells count="3">
    <mergeCell ref="A2:C2"/>
    <mergeCell ref="A1:C1"/>
    <mergeCell ref="A18:C18"/>
  </mergeCells>
  <conditionalFormatting sqref="B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showGridLines="0" workbookViewId="0">
      <selection activeCell="A10" sqref="A10"/>
    </sheetView>
  </sheetViews>
  <sheetFormatPr defaultRowHeight="13.8"/>
  <cols>
    <col min="1" max="1" width="42" customWidth="1"/>
    <col min="2" max="2" width="28" customWidth="1"/>
    <col min="3" max="3" width="24" customWidth="1"/>
    <col min="4" max="4" width="28" customWidth="1"/>
    <col min="5" max="8" width="18" customWidth="1"/>
  </cols>
  <sheetData>
    <row r="1" spans="1:4" ht="28.05" customHeight="1">
      <c r="A1" s="18" t="s">
        <v>147</v>
      </c>
      <c r="B1" s="18"/>
      <c r="C1" s="18"/>
      <c r="D1" s="18"/>
    </row>
    <row r="2" spans="1:4" ht="34.049999999999997" customHeight="1">
      <c r="A2" s="19" t="s">
        <v>148</v>
      </c>
      <c r="B2" s="19"/>
      <c r="C2" s="19"/>
      <c r="D2" s="19"/>
    </row>
    <row r="3" spans="1:4" ht="7.95" customHeight="1">
      <c r="A3" s="4"/>
      <c r="B3" s="4"/>
      <c r="C3" s="4"/>
      <c r="D3" s="4"/>
    </row>
    <row r="4" spans="1:4" ht="22.05" customHeight="1">
      <c r="A4" s="5" t="s">
        <v>149</v>
      </c>
      <c r="B4" s="5" t="s">
        <v>150</v>
      </c>
      <c r="C4" s="5"/>
      <c r="D4" s="5"/>
    </row>
    <row r="5" spans="1:4" ht="42" customHeight="1">
      <c r="A5" s="10" t="s">
        <v>151</v>
      </c>
      <c r="B5" s="93"/>
      <c r="C5" s="93"/>
      <c r="D5" s="93"/>
    </row>
    <row r="6" spans="1:4" ht="42" customHeight="1">
      <c r="A6" s="10" t="s">
        <v>152</v>
      </c>
      <c r="B6" s="93"/>
      <c r="C6" s="93"/>
      <c r="D6" s="93"/>
    </row>
    <row r="7" spans="1:4" ht="42" customHeight="1">
      <c r="A7" s="10" t="s">
        <v>153</v>
      </c>
      <c r="B7" s="93"/>
      <c r="C7" s="93"/>
      <c r="D7" s="93"/>
    </row>
    <row r="8" spans="1:4" ht="42" customHeight="1">
      <c r="A8" s="10" t="s">
        <v>154</v>
      </c>
      <c r="B8" s="93"/>
      <c r="C8" s="93"/>
      <c r="D8" s="93"/>
    </row>
    <row r="9" spans="1:4" ht="42" customHeight="1">
      <c r="A9" s="10" t="s">
        <v>155</v>
      </c>
      <c r="B9" s="93"/>
      <c r="C9" s="93"/>
      <c r="D9" s="93"/>
    </row>
    <row r="10" spans="1:4" ht="42" customHeight="1">
      <c r="A10" s="10" t="s">
        <v>156</v>
      </c>
      <c r="B10" s="93"/>
      <c r="C10" s="93"/>
      <c r="D10" s="93"/>
    </row>
    <row r="11" spans="1:4" ht="42" customHeight="1">
      <c r="A11" s="10" t="s">
        <v>157</v>
      </c>
      <c r="B11" s="93"/>
      <c r="C11" s="93"/>
      <c r="D11" s="93"/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 ht="22.05" customHeight="1">
      <c r="A14" s="5" t="s">
        <v>158</v>
      </c>
      <c r="B14" s="5" t="s">
        <v>159</v>
      </c>
      <c r="C14" s="5" t="s">
        <v>160</v>
      </c>
      <c r="D14" s="5" t="s">
        <v>161</v>
      </c>
    </row>
    <row r="15" spans="1:4" ht="49.8" customHeight="1">
      <c r="A15" s="94"/>
      <c r="B15" s="95"/>
      <c r="C15" s="96"/>
      <c r="D15" s="96"/>
    </row>
    <row r="16" spans="1:4" ht="46.05" customHeight="1">
      <c r="A16" s="97"/>
      <c r="B16" s="98"/>
      <c r="C16" s="99"/>
      <c r="D16" s="99"/>
    </row>
    <row r="17" spans="1:4" ht="46.05" customHeight="1">
      <c r="A17" s="97"/>
      <c r="B17" s="98"/>
      <c r="C17" s="99"/>
      <c r="D17" s="99"/>
    </row>
    <row r="19" spans="1:4">
      <c r="A19" s="44" t="s">
        <v>168</v>
      </c>
      <c r="B19" s="44"/>
      <c r="C19" s="44"/>
    </row>
  </sheetData>
  <sheetProtection algorithmName="SHA-512" hashValue="Ka97cschtUi6wZHKlmqowAht7fPx+fc2bdXhQBm2YSXVTaF1gMKfYhzxxflfZEaowoOs5AQ0wSvmn5/H4e5WGA==" saltValue="A1TwijhQ7nzpXopQ6pPlQQ==" spinCount="100000" sheet="1" objects="1" scenarios="1"/>
  <mergeCells count="10">
    <mergeCell ref="A19:C19"/>
    <mergeCell ref="B11:D11"/>
    <mergeCell ref="B5:D5"/>
    <mergeCell ref="B6:D6"/>
    <mergeCell ref="B7:D7"/>
    <mergeCell ref="A1:D1"/>
    <mergeCell ref="A2:D2"/>
    <mergeCell ref="B8:D8"/>
    <mergeCell ref="B9:D9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Quick Start</vt:lpstr>
      <vt:lpstr>Sample Budget</vt:lpstr>
      <vt:lpstr>Your Baseline</vt:lpstr>
      <vt:lpstr>Spending Log</vt:lpstr>
      <vt:lpstr>Reality Check</vt:lpstr>
      <vt:lpstr>Next Steps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Bell</dc:creator>
  <cp:lastModifiedBy>Katrina Bell</cp:lastModifiedBy>
  <cp:lastPrinted>2026-05-15T23:46:53Z</cp:lastPrinted>
  <dcterms:created xsi:type="dcterms:W3CDTF">2026-05-15T23:50:27Z</dcterms:created>
  <dcterms:modified xsi:type="dcterms:W3CDTF">2026-05-22T18:40:19Z</dcterms:modified>
</cp:coreProperties>
</file>